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Metric Catalog" sheetId="2" state="visible" r:id="rId4"/>
    <sheet name="Three Versions of Truth" sheetId="3" state="visible" r:id="rId5"/>
    <sheet name="Loss Ratio Example" sheetId="4" state="visible" r:id="rId6"/>
    <sheet name="Ownership (RACI)" sheetId="5" state="visible" r:id="rId7"/>
    <sheet name="Change Log" sheetId="6" state="visible" r:id="rId8"/>
    <sheet name="Scorecard" sheetId="7" state="visible" r:id="rId9"/>
    <sheet name="Glossary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N4" authorId="0">
      <text>
        <r>
          <rPr>
            <sz val="10"/>
            <rFont val="Arial"/>
            <family val="2"/>
          </rPr>
          <t xml:space="preserve">Formula: last reviewed + 30 days (monthly metric check-in cadence).</t>
        </r>
      </text>
    </comment>
  </commentList>
</comments>
</file>

<file path=xl/sharedStrings.xml><?xml version="1.0" encoding="utf-8"?>
<sst xmlns="http://schemas.openxmlformats.org/spreadsheetml/2006/main" count="397" uniqueCount="268">
  <si>
    <t xml:space="preserve">Lone Star Mutual — Core Metric Catalog</t>
  </si>
  <si>
    <t xml:space="preserve">MOCK CASE STUDY · fictional company, systems and figures · built by Kristine Walker</t>
  </si>
  <si>
    <t xml:space="preserve">Purpose</t>
  </si>
  <si>
    <t xml:space="preserve">One trusted, certified definition for each core metric executives use — while access to data stays open.</t>
  </si>
  <si>
    <t xml:space="preserve">The decision rule</t>
  </si>
  <si>
    <t xml:space="preserve">1) The data owner and the governance committee set the standard, anchored to the compliance requirement.  2) When they agree, that is the single certified definition.  3) A team with a legitimate different need does not change the certified metric — it uses an approved, clearly labeled variant.</t>
  </si>
  <si>
    <t xml:space="preserve">Guiding principle</t>
  </si>
  <si>
    <t xml:space="preserve">Metrics evolve, they don't drift. Change is normal; it is assessed and captured at monthly metric check-ins, not discovered at audit time.</t>
  </si>
  <si>
    <t xml:space="preserve">Tabs</t>
  </si>
  <si>
    <t xml:space="preserve">Metric Catalog · Three Versions of Truth · Loss Ratio Example · Ownership (RACI) · Change Log · Scorecard · Glossary</t>
  </si>
  <si>
    <t xml:space="preserve">How to use</t>
  </si>
  <si>
    <t xml:space="preserve">Blue text = inputs you can change (Loss Ratio Example). Status, owner and review dates in the Metric Catalog feed the Scorecard automatically.</t>
  </si>
  <si>
    <t xml:space="preserve">Status values</t>
  </si>
  <si>
    <t xml:space="preserve">Certified · In review · Draft</t>
  </si>
  <si>
    <t xml:space="preserve">Disclaimer</t>
  </si>
  <si>
    <t xml:space="preserve">Lone Star Mutual, its systems (PolicyCore, ClaimsHub, LegacyPAS, FinanceGL, the cloud data warehouse) and all numbers are invented for this portfolio case study. Metric definitions follow common P&amp;C insurance usage and are simplified.</t>
  </si>
  <si>
    <t xml:space="preserve">Metric Catalog</t>
  </si>
  <si>
    <t xml:space="preserve">One certified definition per metric · approved variants listed separately</t>
  </si>
  <si>
    <t xml:space="preserve">ID</t>
  </si>
  <si>
    <t xml:space="preserve">Metric</t>
  </si>
  <si>
    <t xml:space="preserve">Business question</t>
  </si>
  <si>
    <t xml:space="preserve">Certified definition</t>
  </si>
  <si>
    <t xml:space="preserve">Formula</t>
  </si>
  <si>
    <t xml:space="preserve">Data owner</t>
  </si>
  <si>
    <t xml:space="preserve">Data steward</t>
  </si>
  <si>
    <t xml:space="preserve">Source system(s)</t>
  </si>
  <si>
    <t xml:space="preserve">Refresh</t>
  </si>
  <si>
    <t xml:space="preserve">Compliance anchor</t>
  </si>
  <si>
    <t xml:space="preserve">Approved variants (labeled)</t>
  </si>
  <si>
    <t xml:space="preserve">Status</t>
  </si>
  <si>
    <t xml:space="preserve">Last reviewed</t>
  </si>
  <si>
    <t xml:space="preserve">Next check-in</t>
  </si>
  <si>
    <t xml:space="preserve">M01</t>
  </si>
  <si>
    <t xml:space="preserve">Direct Written Premium</t>
  </si>
  <si>
    <t xml:space="preserve">How much business did we write?</t>
  </si>
  <si>
    <t xml:space="preserve">Total premium on new and renewal policies with effective dates in the period, before reinsurance.</t>
  </si>
  <si>
    <t xml:space="preserve">Sum of policy premium, effective date in period</t>
  </si>
  <si>
    <t xml:space="preserve">Finance</t>
  </si>
  <si>
    <t xml:space="preserve">Finance data steward</t>
  </si>
  <si>
    <t xml:space="preserve">PolicyCore; LegacyPAS; FinanceGL</t>
  </si>
  <si>
    <t xml:space="preserve">Monthly</t>
  </si>
  <si>
    <t xml:space="preserve">Statutory annual statement</t>
  </si>
  <si>
    <t xml:space="preserve">—</t>
  </si>
  <si>
    <t xml:space="preserve">Certified</t>
  </si>
  <si>
    <t xml:space="preserve">M02</t>
  </si>
  <si>
    <t xml:space="preserve">Earned Premium</t>
  </si>
  <si>
    <t xml:space="preserve">How much premium have we actually earned?</t>
  </si>
  <si>
    <t xml:space="preserve">Portion of written premium for coverage already provided during the period.</t>
  </si>
  <si>
    <t xml:space="preserve">Written premium × share of policy term elapsed</t>
  </si>
  <si>
    <t xml:space="preserve">Actuarial data steward</t>
  </si>
  <si>
    <t xml:space="preserve">FinanceGL; data warehouse</t>
  </si>
  <si>
    <t xml:space="preserve">M03</t>
  </si>
  <si>
    <t xml:space="preserve">Policies in Force (PIF)</t>
  </si>
  <si>
    <t xml:space="preserve">How many customers are we protecting?</t>
  </si>
  <si>
    <t xml:space="preserve">Active policies with coverage in force at 11:59 pm on the last day of the period, including policies pending cancellation until the cancellation takes effect.</t>
  </si>
  <si>
    <t xml:space="preserve">Count of policies where status = active at period end</t>
  </si>
  <si>
    <t xml:space="preserve">Underwriting</t>
  </si>
  <si>
    <t xml:space="preserve">Product data steward</t>
  </si>
  <si>
    <t xml:space="preserve">PolicyCore; LegacyPAS</t>
  </si>
  <si>
    <t xml:space="preserve">Management reporting</t>
  </si>
  <si>
    <t xml:space="preserve">Average PIF (Finance) — mean of daily counts, used for per-policy expense rates</t>
  </si>
  <si>
    <t xml:space="preserve">M04</t>
  </si>
  <si>
    <t xml:space="preserve">Policy Retention Rate</t>
  </si>
  <si>
    <t xml:space="preserve">Are customers staying with us?</t>
  </si>
  <si>
    <t xml:space="preserve">Share of policies up for renewal in the period that renewed.</t>
  </si>
  <si>
    <t xml:space="preserve">Renewed policies ÷ policies eligible to renew</t>
  </si>
  <si>
    <t xml:space="preserve">Customer retention (Sales) — by household; Premium retention (Finance) — by renewal premium dollars</t>
  </si>
  <si>
    <t xml:space="preserve">M05</t>
  </si>
  <si>
    <t xml:space="preserve">New Business Count</t>
  </si>
  <si>
    <t xml:space="preserve">How many new customers did we win?</t>
  </si>
  <si>
    <t xml:space="preserve">New policies issued in the period, excluding renewals and rewrites.</t>
  </si>
  <si>
    <t xml:space="preserve">Count of policies where transaction = new business</t>
  </si>
  <si>
    <t xml:space="preserve">In review</t>
  </si>
  <si>
    <t xml:space="preserve">M06</t>
  </si>
  <si>
    <t xml:space="preserve">Quote-to-Bind Rate</t>
  </si>
  <si>
    <t xml:space="preserve">How well do quotes turn into sales?</t>
  </si>
  <si>
    <t xml:space="preserve">Share of quotes issued in the period that were bound within 30 days.</t>
  </si>
  <si>
    <t xml:space="preserve">Quotes bound within 30 days ÷ quotes issued</t>
  </si>
  <si>
    <t xml:space="preserve">Distribution</t>
  </si>
  <si>
    <t xml:space="preserve">Sales ops data steward</t>
  </si>
  <si>
    <t xml:space="preserve">Quoting tool; PolicyCore</t>
  </si>
  <si>
    <t xml:space="preserve">Weekly</t>
  </si>
  <si>
    <t xml:space="preserve">Agent-level rate (Distribution) — same formula by producing agent</t>
  </si>
  <si>
    <t xml:space="preserve">M07</t>
  </si>
  <si>
    <t xml:space="preserve">Claim Frequency</t>
  </si>
  <si>
    <t xml:space="preserve">How often do customers file claims?</t>
  </si>
  <si>
    <t xml:space="preserve">Claims reported per 100 earned exposures (car-years or house-years) in the period.</t>
  </si>
  <si>
    <t xml:space="preserve">Reported claims ÷ earned exposures × 100</t>
  </si>
  <si>
    <t xml:space="preserve">Actuarial</t>
  </si>
  <si>
    <t xml:space="preserve">ClaimsHub; data warehouse</t>
  </si>
  <si>
    <t xml:space="preserve">Rate filing support</t>
  </si>
  <si>
    <t xml:space="preserve">M08</t>
  </si>
  <si>
    <t xml:space="preserve">Claim Severity</t>
  </si>
  <si>
    <t xml:space="preserve">How big is the average claim?</t>
  </si>
  <si>
    <t xml:space="preserve">Incurred losses divided by the number of claims reported in the period.</t>
  </si>
  <si>
    <t xml:space="preserve">Incurred losses ÷ reported claims</t>
  </si>
  <si>
    <t xml:space="preserve">ClaimsHub; FinanceGL</t>
  </si>
  <si>
    <t xml:space="preserve">Paid severity (Claims) — paid losses ÷ closed claims</t>
  </si>
  <si>
    <t xml:space="preserve">M09</t>
  </si>
  <si>
    <t xml:space="preserve">Loss Ratio</t>
  </si>
  <si>
    <t xml:space="preserve">How much of our premium goes to losses?</t>
  </si>
  <si>
    <t xml:space="preserve">Incurred losses (paid + change in reserves) divided by earned premium, excluding loss adjustment expense.</t>
  </si>
  <si>
    <t xml:space="preserve">Incurred losses ÷ earned premium</t>
  </si>
  <si>
    <t xml:space="preserve">Paid loss ratio (Claims operations); Loss &amp; LAE ratio (Finance) — see Loss Ratio Example tab</t>
  </si>
  <si>
    <t xml:space="preserve">M10</t>
  </si>
  <si>
    <t xml:space="preserve">LAE Ratio</t>
  </si>
  <si>
    <t xml:space="preserve">What does it cost to handle claims?</t>
  </si>
  <si>
    <t xml:space="preserve">Loss adjustment expenses (claim-handling costs) divided by earned premium.</t>
  </si>
  <si>
    <t xml:space="preserve">LAE ÷ earned premium</t>
  </si>
  <si>
    <t xml:space="preserve">Claims data steward</t>
  </si>
  <si>
    <t xml:space="preserve">M11</t>
  </si>
  <si>
    <t xml:space="preserve">Expense Ratio</t>
  </si>
  <si>
    <t xml:space="preserve">What does it cost to run the business?</t>
  </si>
  <si>
    <t xml:space="preserve">Underwriting expenses divided by written premium (statutory basis).</t>
  </si>
  <si>
    <t xml:space="preserve">Underwriting expenses ÷ written premium</t>
  </si>
  <si>
    <t xml:space="preserve">FinanceGL</t>
  </si>
  <si>
    <t xml:space="preserve">Quarterly</t>
  </si>
  <si>
    <t xml:space="preserve">GAAP expense ratio (Finance) — expenses ÷ earned premium, for investor reporting</t>
  </si>
  <si>
    <t xml:space="preserve">Draft</t>
  </si>
  <si>
    <t xml:space="preserve">M12</t>
  </si>
  <si>
    <t xml:space="preserve">Combined Ratio</t>
  </si>
  <si>
    <t xml:space="preserve">Are we making an underwriting profit?</t>
  </si>
  <si>
    <t xml:space="preserve">Loss ratio + LAE ratio + expense ratio. Below 100% means an underwriting profit.</t>
  </si>
  <si>
    <t xml:space="preserve">M09 + M10 + M11</t>
  </si>
  <si>
    <t xml:space="preserve">Derived from M09–M11</t>
  </si>
  <si>
    <t xml:space="preserve">GAAP combined ratio (Finance) — uses GAAP expense ratio</t>
  </si>
  <si>
    <t xml:space="preserve">Next check-in = last reviewed + 30 days (monthly cadence). Status is a dropdown; the Scorecard tab counts it automatically.</t>
  </si>
  <si>
    <t xml:space="preserve">Three Versions of Truth — before governance</t>
  </si>
  <si>
    <t xml:space="preserve">How the same metric was defined by different teams after the acquisition (fictional)</t>
  </si>
  <si>
    <t xml:space="preserve">Team</t>
  </si>
  <si>
    <t xml:space="preserve">Their definition</t>
  </si>
  <si>
    <t xml:space="preserve">Why it differs</t>
  </si>
  <si>
    <t xml:space="preserve">Resolution under the decision rule</t>
  </si>
  <si>
    <t xml:space="preserve">Policies in Force</t>
  </si>
  <si>
    <t xml:space="preserve">Active policies at month-end, including pending cancellations</t>
  </si>
  <si>
    <t xml:space="preserve">Counts everyone still covered on the last day</t>
  </si>
  <si>
    <t xml:space="preserve">Certified definition (owner = Underwriting)</t>
  </si>
  <si>
    <t xml:space="preserve">Average of daily active policies; excludes pending cancellations</t>
  </si>
  <si>
    <t xml:space="preserve">Needed to spread expenses per policy across the month</t>
  </si>
  <si>
    <t xml:space="preserve">Approved variant: 'Average PIF', labeled in Finance reports</t>
  </si>
  <si>
    <t xml:space="preserve">Acquired carrier</t>
  </si>
  <si>
    <t xml:space="preserve">Policies with a paid-up billing status in LegacyPAS</t>
  </si>
  <si>
    <t xml:space="preserve">Legacy system tracked billing, not coverage</t>
  </si>
  <si>
    <t xml:space="preserve">Retired — mapped to the certified definition during integration</t>
  </si>
  <si>
    <t xml:space="preserve">Retention Rate</t>
  </si>
  <si>
    <t xml:space="preserve">Measures product performance</t>
  </si>
  <si>
    <t xml:space="preserve">Sales</t>
  </si>
  <si>
    <t xml:space="preserve">Households that kept at least one policy</t>
  </si>
  <si>
    <t xml:space="preserve">Measures customer relationships</t>
  </si>
  <si>
    <t xml:space="preserve">Approved variant: 'Customer retention'</t>
  </si>
  <si>
    <t xml:space="preserve">Renewal premium ÷ expiring premium</t>
  </si>
  <si>
    <t xml:space="preserve">Measures revenue kept, including rate changes</t>
  </si>
  <si>
    <t xml:space="preserve">Approved variant: 'Premium retention'</t>
  </si>
  <si>
    <t xml:space="preserve">Claims operations</t>
  </si>
  <si>
    <t xml:space="preserve">Paid losses ÷ earned premium</t>
  </si>
  <si>
    <t xml:space="preserve">Tracks cash actually paid out</t>
  </si>
  <si>
    <t xml:space="preserve">Approved variant: 'Paid loss ratio'</t>
  </si>
  <si>
    <t xml:space="preserve">Includes reserves for claims not yet paid — matches statutory reporting</t>
  </si>
  <si>
    <t xml:space="preserve">Certified definition (owner = Actuarial; compliance anchor = statutory)</t>
  </si>
  <si>
    <t xml:space="preserve">(Incurred losses + LAE) ÷ earned premium</t>
  </si>
  <si>
    <t xml:space="preserve">Includes the cost of handling claims</t>
  </si>
  <si>
    <t xml:space="preserve">Approved variant: 'Loss &amp; LAE ratio'</t>
  </si>
  <si>
    <t xml:space="preserve">Why three loss ratios can all be 'right'</t>
  </si>
  <si>
    <t xml:space="preserve">Illustrative quarter for a fictional book of auto business · blue cells are inputs you can change</t>
  </si>
  <si>
    <t xml:space="preserve">Input ($ thousands)</t>
  </si>
  <si>
    <t xml:space="preserve">Value</t>
  </si>
  <si>
    <t xml:space="preserve">Note</t>
  </si>
  <si>
    <t xml:space="preserve">Earned premium</t>
  </si>
  <si>
    <t xml:space="preserve">Premium for coverage provided this quarter</t>
  </si>
  <si>
    <t xml:space="preserve">Paid losses</t>
  </si>
  <si>
    <t xml:space="preserve">Claim payments made this quarter</t>
  </si>
  <si>
    <t xml:space="preserve">Change in loss reserves</t>
  </si>
  <si>
    <t xml:space="preserve">Increase in money set aside for claims not yet paid</t>
  </si>
  <si>
    <t xml:space="preserve">Loss adjustment expense (LAE)</t>
  </si>
  <si>
    <t xml:space="preserve">Cost of investigating and settling claims</t>
  </si>
  <si>
    <t xml:space="preserve">Incurred losses</t>
  </si>
  <si>
    <t xml:space="preserve">Paid losses + change in reserves</t>
  </si>
  <si>
    <t xml:space="preserve">Result</t>
  </si>
  <si>
    <t xml:space="preserve">Ratio</t>
  </si>
  <si>
    <t xml:space="preserve">Used by / label</t>
  </si>
  <si>
    <t xml:space="preserve">Paid loss ratio</t>
  </si>
  <si>
    <t xml:space="preserve">Variant · Claims operations — cash view</t>
  </si>
  <si>
    <t xml:space="preserve">Loss ratio (certified)</t>
  </si>
  <si>
    <t xml:space="preserve">CERTIFIED · Actuarial — matches statutory reporting</t>
  </si>
  <si>
    <t xml:space="preserve">Loss &amp; LAE ratio</t>
  </si>
  <si>
    <t xml:space="preserve">Variant · Finance — includes claim-handling cost</t>
  </si>
  <si>
    <t xml:space="preserve">Same quarter, three honest answers. Governance doesn't pick a 'winner' by argument — the certified metric follows the owner and the compliance standard, and the others stay available as labeled variants.</t>
  </si>
  <si>
    <t xml:space="preserve">All inputs are invented for illustration.</t>
  </si>
  <si>
    <t xml:space="preserve">Ownership — who does what</t>
  </si>
  <si>
    <t xml:space="preserve">R = Responsible · A = Accountable · C = Consulted · I = Informed</t>
  </si>
  <si>
    <t xml:space="preserve">Activity</t>
  </si>
  <si>
    <t xml:space="preserve">Governance committee</t>
  </si>
  <si>
    <t xml:space="preserve">Compliance</t>
  </si>
  <si>
    <t xml:space="preserve">BI / data team</t>
  </si>
  <si>
    <t xml:space="preserve">Report users</t>
  </si>
  <si>
    <t xml:space="preserve">Define or change a certified metric</t>
  </si>
  <si>
    <t xml:space="preserve">A</t>
  </si>
  <si>
    <t xml:space="preserve">R</t>
  </si>
  <si>
    <t xml:space="preserve">C</t>
  </si>
  <si>
    <t xml:space="preserve">I</t>
  </si>
  <si>
    <t xml:space="preserve">Approve a labeled variant</t>
  </si>
  <si>
    <t xml:space="preserve">Confirm the compliance anchor</t>
  </si>
  <si>
    <t xml:space="preserve">Maintain the catalog entry</t>
  </si>
  <si>
    <t xml:space="preserve">Build certified reports</t>
  </si>
  <si>
    <t xml:space="preserve">Monthly metric check-in</t>
  </si>
  <si>
    <t xml:space="preserve">Request a new metric or change</t>
  </si>
  <si>
    <t xml:space="preserve">Change Log — metrics evolve, they don't drift</t>
  </si>
  <si>
    <t xml:space="preserve">Every definition change is requested, assessed at a check-in, approved and recorded (fictional entries)</t>
  </si>
  <si>
    <t xml:space="preserve">Date</t>
  </si>
  <si>
    <t xml:space="preserve">Change requested</t>
  </si>
  <si>
    <t xml:space="preserve">Why (business change)</t>
  </si>
  <si>
    <t xml:space="preserve">Requested by</t>
  </si>
  <si>
    <t xml:space="preserve">Decision</t>
  </si>
  <si>
    <t xml:space="preserve">Approved by</t>
  </si>
  <si>
    <t xml:space="preserve">Effective</t>
  </si>
  <si>
    <t xml:space="preserve">Map acquired carrier's billing-based count to certified definition</t>
  </si>
  <si>
    <t xml:space="preserve">Acquisition — two policy systems</t>
  </si>
  <si>
    <t xml:space="preserve">Integration lead</t>
  </si>
  <si>
    <t xml:space="preserve">Approved</t>
  </si>
  <si>
    <t xml:space="preserve">Add 'Premium retention' as a labeled variant</t>
  </si>
  <si>
    <t xml:space="preserve">Finance needs revenue view for planning</t>
  </si>
  <si>
    <t xml:space="preserve">Change bind window from 60 to 30 days</t>
  </si>
  <si>
    <t xml:space="preserve">New online quoting shortened the sales cycle</t>
  </si>
  <si>
    <t xml:space="preserve">Report Claims' paid loss ratio as the headline number</t>
  </si>
  <si>
    <t xml:space="preserve">Claims prefers a cash view</t>
  </si>
  <si>
    <t xml:space="preserve">Declined</t>
  </si>
  <si>
    <t xml:space="preserve">Actuarial + Compliance</t>
  </si>
  <si>
    <t xml:space="preserve">The declined request stays available as the labeled variant 'Paid loss ratio' — the certified metric follows the owner and the statutory standard.</t>
  </si>
  <si>
    <t xml:space="preserve">Governance Scorecard</t>
  </si>
  <si>
    <t xml:space="preserve">Calculated live from the Metric Catalog</t>
  </si>
  <si>
    <t xml:space="preserve">Measure</t>
  </si>
  <si>
    <t xml:space="preserve">Core metrics in the catalog</t>
  </si>
  <si>
    <t xml:space="preserve">Share certified</t>
  </si>
  <si>
    <t xml:space="preserve">Metrics with a named data owner</t>
  </si>
  <si>
    <t xml:space="preserve">Metrics with at least one labeled variant</t>
  </si>
  <si>
    <t xml:space="preserve">Next check-in due (earliest)</t>
  </si>
  <si>
    <t xml:space="preserve">Target for the executive pack: 100% of metrics shown are certified or clearly labeled variants.</t>
  </si>
  <si>
    <t xml:space="preserve">Insurance and governance terms</t>
  </si>
  <si>
    <t xml:space="preserve">Plain-language definitions used in this case study</t>
  </si>
  <si>
    <t xml:space="preserve">Term</t>
  </si>
  <si>
    <t xml:space="preserve">Meaning</t>
  </si>
  <si>
    <t xml:space="preserve">Written premium</t>
  </si>
  <si>
    <t xml:space="preserve">Premium on policies sold or renewed in a period, whether or not the coverage has been provided yet.</t>
  </si>
  <si>
    <t xml:space="preserve">The part of written premium for coverage already provided. A 12-month policy earns about 1/12 of its premium each month.</t>
  </si>
  <si>
    <t xml:space="preserve">Policies in force (PIF)</t>
  </si>
  <si>
    <t xml:space="preserve">Policies that are active on a given date.</t>
  </si>
  <si>
    <t xml:space="preserve">Claims paid plus the change in reserves set aside for claims not yet paid.</t>
  </si>
  <si>
    <t xml:space="preserve">The cost of investigating and settling claims (adjusters, legal, etc.).</t>
  </si>
  <si>
    <t xml:space="preserve">Loss ratio</t>
  </si>
  <si>
    <t xml:space="preserve">Incurred losses ÷ earned premium — how much of each premium dollar goes to claims.</t>
  </si>
  <si>
    <t xml:space="preserve">Expense ratio</t>
  </si>
  <si>
    <t xml:space="preserve">Underwriting expenses ÷ premium — the cost of acquiring and servicing business.</t>
  </si>
  <si>
    <t xml:space="preserve">Combined ratio</t>
  </si>
  <si>
    <t xml:space="preserve">Loss ratio + LAE ratio + expense ratio. Under 100% = underwriting profit.</t>
  </si>
  <si>
    <t xml:space="preserve">Exposure (car-year)</t>
  </si>
  <si>
    <t xml:space="preserve">One vehicle insured for one year — the unit used for claim frequency.</t>
  </si>
  <si>
    <t xml:space="preserve">Statutory vs. GAAP</t>
  </si>
  <si>
    <t xml:space="preserve">Two accounting standards. Statutory reporting goes to state insurance regulators; GAAP goes to investors. Some ratios are calculated differently under each.</t>
  </si>
  <si>
    <t xml:space="preserve">Rate filing</t>
  </si>
  <si>
    <t xml:space="preserve">Submitting proposed rates to a state insurance department for review or approval.</t>
  </si>
  <si>
    <t xml:space="preserve">The business leader accountable for a metric's definition and use.</t>
  </si>
  <si>
    <t xml:space="preserve">The person who maintains the definition, catalog entry and data quality day to day.</t>
  </si>
  <si>
    <t xml:space="preserve">Certified metric</t>
  </si>
  <si>
    <t xml:space="preserve">The single approved definition of a metric, used in executive and compliance reporting.</t>
  </si>
  <si>
    <t xml:space="preserve">Labeled variant</t>
  </si>
  <si>
    <t xml:space="preserve">An approved alternate calculation for a team's specific need, clearly named so it is never confused with the certified metric.</t>
  </si>
  <si>
    <t xml:space="preserve">Data lineage</t>
  </si>
  <si>
    <t xml:space="preserve">The path data takes from source systems to a report. Shows where a number comes from — not how it's used or what it means.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</si>
</sst>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\$#,##0;&quot;($&quot;#,##0\);\-"/>
    <numFmt numFmtId="167" formatCode="0.0%"/>
    <numFmt numFmtId="168" formatCode="0"/>
    <numFmt numFmtId="169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2841"/>
      <name val="Arial"/>
      <family val="0"/>
      <charset val="1"/>
    </font>
    <font>
      <i val="true"/>
      <sz val="10"/>
      <color rgb="FF5A6472"/>
      <name val="Arial"/>
      <family val="0"/>
      <charset val="1"/>
    </font>
    <font>
      <b val="true"/>
      <sz val="10"/>
      <color rgb="FF0E2841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A6472"/>
      <name val="Arial"/>
      <family val="0"/>
      <charset val="1"/>
    </font>
    <font>
      <sz val="10"/>
      <name val="Arial"/>
      <family val="2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1E6B3A"/>
      <name val="Arial"/>
      <family val="0"/>
      <charset val="1"/>
    </font>
    <font>
      <i val="true"/>
      <sz val="10"/>
      <color rgb="FF0E284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2841"/>
        <bgColor rgb="FF333333"/>
      </patternFill>
    </fill>
    <fill>
      <patternFill patternType="solid">
        <fgColor rgb="FFF7F9FC"/>
        <bgColor rgb="FFFFFFFF"/>
      </patternFill>
    </fill>
    <fill>
      <patternFill patternType="solid">
        <fgColor rgb="FFDDF0E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E3"/>
      </left>
      <right style="thin">
        <color rgb="FFC9D6E3"/>
      </right>
      <top style="thin">
        <color rgb="FFC9D6E3"/>
      </top>
      <bottom style="thin">
        <color rgb="FFC9D6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1E6B3A"/>
      </font>
      <fill>
        <patternFill>
          <bgColor rgb="FFDDF0E3"/>
        </patternFill>
      </fill>
    </dxf>
    <dxf>
      <font>
        <b val="1"/>
        <color rgb="FF8C5A12"/>
      </font>
      <fill>
        <patternFill>
          <bgColor rgb="FFFFF1DC"/>
        </patternFill>
      </fill>
    </dxf>
    <dxf>
      <font>
        <b val="1"/>
        <color rgb="FF8C3A12"/>
      </font>
      <fill>
        <patternFill>
          <bgColor rgb="FFFDE3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8C5A12"/>
      <rgbColor rgb="FF800080"/>
      <rgbColor rgb="FF008080"/>
      <rgbColor rgb="FFC0C0C0"/>
      <rgbColor rgb="FF808080"/>
      <rgbColor rgb="FF9999FF"/>
      <rgbColor rgb="FF993366"/>
      <rgbColor rgb="FFFFF1DC"/>
      <rgbColor rgb="FFF7F9FC"/>
      <rgbColor rgb="FF660066"/>
      <rgbColor rgb="FFFF8080"/>
      <rgbColor rgb="FF0066CC"/>
      <rgbColor rgb="FFC9D6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0E3"/>
      <rgbColor rgb="FFFFFF99"/>
      <rgbColor rgb="FF99CCFF"/>
      <rgbColor rgb="FFFF99CC"/>
      <rgbColor rgb="FFCC99FF"/>
      <rgbColor rgb="FFFDE3D6"/>
      <rgbColor rgb="FF3366FF"/>
      <rgbColor rgb="FF33CCCC"/>
      <rgbColor rgb="FF99CC00"/>
      <rgbColor rgb="FFFFCC00"/>
      <rgbColor rgb="FFFF9900"/>
      <rgbColor rgb="FFFF6600"/>
      <rgbColor rgb="FF5A6472"/>
      <rgbColor rgb="FF969696"/>
      <rgbColor rgb="FF0E2841"/>
      <rgbColor rgb="FF339966"/>
      <rgbColor rgb="FF003300"/>
      <rgbColor rgb="FF333300"/>
      <rgbColor rgb="FF8C3A1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7.75" hidden="false" customHeight="true" outlineLevel="0" collapsed="false">
      <c r="A4" s="3" t="s">
        <v>2</v>
      </c>
      <c r="B4" s="4" t="s">
        <v>3</v>
      </c>
    </row>
    <row r="5" customFormat="false" ht="43.5" hidden="false" customHeight="true" outlineLevel="0" collapsed="false">
      <c r="A5" s="3" t="s">
        <v>4</v>
      </c>
      <c r="B5" s="4" t="s">
        <v>5</v>
      </c>
    </row>
    <row r="6" customFormat="false" ht="43.5" hidden="false" customHeight="true" outlineLevel="0" collapsed="false">
      <c r="A6" s="3" t="s">
        <v>6</v>
      </c>
      <c r="B6" s="4" t="s">
        <v>7</v>
      </c>
    </row>
    <row r="7" customFormat="false" ht="43.5" hidden="false" customHeight="true" outlineLevel="0" collapsed="false">
      <c r="A7" s="3" t="s">
        <v>8</v>
      </c>
      <c r="B7" s="4" t="s">
        <v>9</v>
      </c>
    </row>
    <row r="8" customFormat="false" ht="43.5" hidden="false" customHeight="true" outlineLevel="0" collapsed="false">
      <c r="A8" s="3" t="s">
        <v>10</v>
      </c>
      <c r="B8" s="4" t="s">
        <v>11</v>
      </c>
    </row>
    <row r="9" customFormat="false" ht="27.75" hidden="false" customHeight="true" outlineLevel="0" collapsed="false">
      <c r="A9" s="3" t="s">
        <v>12</v>
      </c>
      <c r="B9" s="4" t="s">
        <v>13</v>
      </c>
    </row>
    <row r="10" customFormat="false" ht="43.5" hidden="false" customHeight="true" outlineLevel="0" collapsed="false">
      <c r="A10" s="3" t="s">
        <v>14</v>
      </c>
      <c r="B10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46"/>
    <col collapsed="false" customWidth="true" hidden="false" outlineLevel="0" max="5" min="5" style="0" width="34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22"/>
    <col collapsed="false" customWidth="true" hidden="false" outlineLevel="0" max="9" min="9" style="0" width="10"/>
    <col collapsed="false" customWidth="true" hidden="false" outlineLevel="0" max="10" min="10" style="0" width="22"/>
    <col collapsed="false" customWidth="true" hidden="false" outlineLevel="0" max="11" min="11" style="0" width="40"/>
    <col collapsed="false" customWidth="true" hidden="false" outlineLevel="0" max="12" min="12" style="0" width="12"/>
    <col collapsed="false" customWidth="true" hidden="false" outlineLevel="0" max="14" min="13" style="0" width="13"/>
  </cols>
  <sheetData>
    <row r="1" customFormat="false" ht="24" hidden="false" customHeight="true" outlineLevel="0" collapsed="false">
      <c r="A1" s="1" t="s">
        <v>16</v>
      </c>
    </row>
    <row r="2" customFormat="false" ht="15" hidden="false" customHeight="false" outlineLevel="0" collapsed="false">
      <c r="A2" s="2" t="s">
        <v>17</v>
      </c>
    </row>
    <row r="4" customFormat="false" ht="31.5" hidden="false" customHeight="true" outlineLevel="0" collapsed="false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31</v>
      </c>
    </row>
    <row r="5" customFormat="false" ht="63.75" hidden="false" customHeight="true" outlineLevel="0" collapsed="false">
      <c r="A5" s="6" t="s">
        <v>32</v>
      </c>
      <c r="B5" s="6" t="s">
        <v>33</v>
      </c>
      <c r="C5" s="6" t="s">
        <v>34</v>
      </c>
      <c r="D5" s="6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  <c r="K5" s="6" t="s">
        <v>42</v>
      </c>
      <c r="L5" s="6" t="s">
        <v>43</v>
      </c>
      <c r="M5" s="7" t="n">
        <v>46273</v>
      </c>
      <c r="N5" s="7" t="n">
        <f aca="false">M5+30</f>
        <v>46303</v>
      </c>
    </row>
    <row r="6" customFormat="false" ht="63.75" hidden="false" customHeight="true" outlineLevel="0" collapsed="false">
      <c r="A6" s="8" t="s">
        <v>44</v>
      </c>
      <c r="B6" s="8" t="s">
        <v>45</v>
      </c>
      <c r="C6" s="8" t="s">
        <v>46</v>
      </c>
      <c r="D6" s="8" t="s">
        <v>47</v>
      </c>
      <c r="E6" s="8" t="s">
        <v>48</v>
      </c>
      <c r="F6" s="8" t="s">
        <v>37</v>
      </c>
      <c r="G6" s="8" t="s">
        <v>49</v>
      </c>
      <c r="H6" s="8" t="s">
        <v>50</v>
      </c>
      <c r="I6" s="8" t="s">
        <v>40</v>
      </c>
      <c r="J6" s="8" t="s">
        <v>41</v>
      </c>
      <c r="K6" s="8" t="s">
        <v>42</v>
      </c>
      <c r="L6" s="8" t="s">
        <v>43</v>
      </c>
      <c r="M6" s="9" t="n">
        <v>46273</v>
      </c>
      <c r="N6" s="9" t="n">
        <f aca="false">M6+30</f>
        <v>46303</v>
      </c>
    </row>
    <row r="7" customFormat="false" ht="63.75" hidden="false" customHeight="true" outlineLevel="0" collapsed="false">
      <c r="A7" s="6" t="s">
        <v>51</v>
      </c>
      <c r="B7" s="6" t="s">
        <v>52</v>
      </c>
      <c r="C7" s="6" t="s">
        <v>53</v>
      </c>
      <c r="D7" s="6" t="s">
        <v>54</v>
      </c>
      <c r="E7" s="6" t="s">
        <v>55</v>
      </c>
      <c r="F7" s="6" t="s">
        <v>56</v>
      </c>
      <c r="G7" s="6" t="s">
        <v>57</v>
      </c>
      <c r="H7" s="6" t="s">
        <v>58</v>
      </c>
      <c r="I7" s="6" t="s">
        <v>40</v>
      </c>
      <c r="J7" s="6" t="s">
        <v>59</v>
      </c>
      <c r="K7" s="6" t="s">
        <v>60</v>
      </c>
      <c r="L7" s="6" t="s">
        <v>43</v>
      </c>
      <c r="M7" s="7" t="n">
        <v>46280</v>
      </c>
      <c r="N7" s="7" t="n">
        <f aca="false">M7+30</f>
        <v>46310</v>
      </c>
    </row>
    <row r="8" customFormat="false" ht="63.75" hidden="false" customHeight="true" outlineLevel="0" collapsed="false">
      <c r="A8" s="8" t="s">
        <v>61</v>
      </c>
      <c r="B8" s="8" t="s">
        <v>62</v>
      </c>
      <c r="C8" s="8" t="s">
        <v>63</v>
      </c>
      <c r="D8" s="8" t="s">
        <v>64</v>
      </c>
      <c r="E8" s="8" t="s">
        <v>65</v>
      </c>
      <c r="F8" s="8" t="s">
        <v>56</v>
      </c>
      <c r="G8" s="8" t="s">
        <v>57</v>
      </c>
      <c r="H8" s="8" t="s">
        <v>58</v>
      </c>
      <c r="I8" s="8" t="s">
        <v>40</v>
      </c>
      <c r="J8" s="8" t="s">
        <v>59</v>
      </c>
      <c r="K8" s="8" t="s">
        <v>66</v>
      </c>
      <c r="L8" s="8" t="s">
        <v>43</v>
      </c>
      <c r="M8" s="9" t="n">
        <v>46280</v>
      </c>
      <c r="N8" s="9" t="n">
        <f aca="false">M8+30</f>
        <v>46310</v>
      </c>
    </row>
    <row r="9" customFormat="false" ht="63.75" hidden="false" customHeight="true" outlineLevel="0" collapsed="false">
      <c r="A9" s="6" t="s">
        <v>67</v>
      </c>
      <c r="B9" s="6" t="s">
        <v>68</v>
      </c>
      <c r="C9" s="6" t="s">
        <v>69</v>
      </c>
      <c r="D9" s="6" t="s">
        <v>70</v>
      </c>
      <c r="E9" s="6" t="s">
        <v>71</v>
      </c>
      <c r="F9" s="6" t="s">
        <v>56</v>
      </c>
      <c r="G9" s="6" t="s">
        <v>57</v>
      </c>
      <c r="H9" s="6" t="s">
        <v>58</v>
      </c>
      <c r="I9" s="6" t="s">
        <v>40</v>
      </c>
      <c r="J9" s="6" t="s">
        <v>59</v>
      </c>
      <c r="K9" s="6" t="s">
        <v>42</v>
      </c>
      <c r="L9" s="6" t="s">
        <v>72</v>
      </c>
      <c r="M9" s="7" t="n">
        <v>46287</v>
      </c>
      <c r="N9" s="7" t="n">
        <f aca="false">M9+30</f>
        <v>46317</v>
      </c>
    </row>
    <row r="10" customFormat="false" ht="63.75" hidden="false" customHeight="true" outlineLevel="0" collapsed="false">
      <c r="A10" s="8" t="s">
        <v>73</v>
      </c>
      <c r="B10" s="8" t="s">
        <v>74</v>
      </c>
      <c r="C10" s="8" t="s">
        <v>75</v>
      </c>
      <c r="D10" s="8" t="s">
        <v>76</v>
      </c>
      <c r="E10" s="8" t="s">
        <v>77</v>
      </c>
      <c r="F10" s="8" t="s">
        <v>78</v>
      </c>
      <c r="G10" s="8" t="s">
        <v>79</v>
      </c>
      <c r="H10" s="8" t="s">
        <v>80</v>
      </c>
      <c r="I10" s="8" t="s">
        <v>81</v>
      </c>
      <c r="J10" s="8" t="s">
        <v>59</v>
      </c>
      <c r="K10" s="8" t="s">
        <v>82</v>
      </c>
      <c r="L10" s="8" t="s">
        <v>72</v>
      </c>
      <c r="M10" s="9" t="n">
        <v>46287</v>
      </c>
      <c r="N10" s="9" t="n">
        <f aca="false">M10+30</f>
        <v>46317</v>
      </c>
    </row>
    <row r="11" customFormat="false" ht="63.75" hidden="false" customHeight="true" outlineLevel="0" collapsed="false">
      <c r="A11" s="6" t="s">
        <v>83</v>
      </c>
      <c r="B11" s="6" t="s">
        <v>84</v>
      </c>
      <c r="C11" s="6" t="s">
        <v>85</v>
      </c>
      <c r="D11" s="6" t="s">
        <v>86</v>
      </c>
      <c r="E11" s="6" t="s">
        <v>87</v>
      </c>
      <c r="F11" s="6" t="s">
        <v>88</v>
      </c>
      <c r="G11" s="6" t="s">
        <v>49</v>
      </c>
      <c r="H11" s="6" t="s">
        <v>89</v>
      </c>
      <c r="I11" s="6" t="s">
        <v>40</v>
      </c>
      <c r="J11" s="6" t="s">
        <v>90</v>
      </c>
      <c r="K11" s="6" t="s">
        <v>42</v>
      </c>
      <c r="L11" s="6" t="s">
        <v>43</v>
      </c>
      <c r="M11" s="7" t="n">
        <v>46280</v>
      </c>
      <c r="N11" s="7" t="n">
        <f aca="false">M11+30</f>
        <v>46310</v>
      </c>
    </row>
    <row r="12" customFormat="false" ht="63.75" hidden="false" customHeight="true" outlineLevel="0" collapsed="false">
      <c r="A12" s="8" t="s">
        <v>91</v>
      </c>
      <c r="B12" s="8" t="s">
        <v>92</v>
      </c>
      <c r="C12" s="8" t="s">
        <v>93</v>
      </c>
      <c r="D12" s="8" t="s">
        <v>94</v>
      </c>
      <c r="E12" s="8" t="s">
        <v>95</v>
      </c>
      <c r="F12" s="8" t="s">
        <v>88</v>
      </c>
      <c r="G12" s="8" t="s">
        <v>49</v>
      </c>
      <c r="H12" s="8" t="s">
        <v>96</v>
      </c>
      <c r="I12" s="8" t="s">
        <v>40</v>
      </c>
      <c r="J12" s="8" t="s">
        <v>90</v>
      </c>
      <c r="K12" s="8" t="s">
        <v>97</v>
      </c>
      <c r="L12" s="8" t="s">
        <v>43</v>
      </c>
      <c r="M12" s="9" t="n">
        <v>46280</v>
      </c>
      <c r="N12" s="9" t="n">
        <f aca="false">M12+30</f>
        <v>46310</v>
      </c>
    </row>
    <row r="13" customFormat="false" ht="63.75" hidden="false" customHeight="true" outlineLevel="0" collapsed="false">
      <c r="A13" s="6" t="s">
        <v>98</v>
      </c>
      <c r="B13" s="6" t="s">
        <v>99</v>
      </c>
      <c r="C13" s="6" t="s">
        <v>100</v>
      </c>
      <c r="D13" s="6" t="s">
        <v>101</v>
      </c>
      <c r="E13" s="6" t="s">
        <v>102</v>
      </c>
      <c r="F13" s="6" t="s">
        <v>88</v>
      </c>
      <c r="G13" s="6" t="s">
        <v>49</v>
      </c>
      <c r="H13" s="6" t="s">
        <v>96</v>
      </c>
      <c r="I13" s="6" t="s">
        <v>40</v>
      </c>
      <c r="J13" s="6" t="s">
        <v>41</v>
      </c>
      <c r="K13" s="6" t="s">
        <v>103</v>
      </c>
      <c r="L13" s="6" t="s">
        <v>43</v>
      </c>
      <c r="M13" s="7" t="n">
        <v>46280</v>
      </c>
      <c r="N13" s="7" t="n">
        <f aca="false">M13+30</f>
        <v>46310</v>
      </c>
    </row>
    <row r="14" customFormat="false" ht="63.75" hidden="false" customHeight="true" outlineLevel="0" collapsed="false">
      <c r="A14" s="8" t="s">
        <v>104</v>
      </c>
      <c r="B14" s="8" t="s">
        <v>105</v>
      </c>
      <c r="C14" s="8" t="s">
        <v>106</v>
      </c>
      <c r="D14" s="8" t="s">
        <v>107</v>
      </c>
      <c r="E14" s="8" t="s">
        <v>108</v>
      </c>
      <c r="F14" s="8" t="s">
        <v>37</v>
      </c>
      <c r="G14" s="8" t="s">
        <v>109</v>
      </c>
      <c r="H14" s="8" t="s">
        <v>96</v>
      </c>
      <c r="I14" s="8" t="s">
        <v>40</v>
      </c>
      <c r="J14" s="8" t="s">
        <v>41</v>
      </c>
      <c r="K14" s="8" t="s">
        <v>42</v>
      </c>
      <c r="L14" s="8" t="s">
        <v>72</v>
      </c>
      <c r="M14" s="9" t="n">
        <v>46287</v>
      </c>
      <c r="N14" s="9" t="n">
        <f aca="false">M14+30</f>
        <v>46317</v>
      </c>
    </row>
    <row r="15" customFormat="false" ht="63.75" hidden="false" customHeight="true" outlineLevel="0" collapsed="false">
      <c r="A15" s="6" t="s">
        <v>110</v>
      </c>
      <c r="B15" s="6" t="s">
        <v>111</v>
      </c>
      <c r="C15" s="6" t="s">
        <v>112</v>
      </c>
      <c r="D15" s="6" t="s">
        <v>113</v>
      </c>
      <c r="E15" s="6" t="s">
        <v>114</v>
      </c>
      <c r="F15" s="6" t="s">
        <v>37</v>
      </c>
      <c r="G15" s="6" t="s">
        <v>38</v>
      </c>
      <c r="H15" s="6" t="s">
        <v>115</v>
      </c>
      <c r="I15" s="6" t="s">
        <v>116</v>
      </c>
      <c r="J15" s="6" t="s">
        <v>41</v>
      </c>
      <c r="K15" s="6" t="s">
        <v>117</v>
      </c>
      <c r="L15" s="6" t="s">
        <v>118</v>
      </c>
      <c r="M15" s="7" t="n">
        <v>46287</v>
      </c>
      <c r="N15" s="7" t="n">
        <f aca="false">M15+30</f>
        <v>46317</v>
      </c>
    </row>
    <row r="16" customFormat="false" ht="63.75" hidden="false" customHeight="true" outlineLevel="0" collapsed="false">
      <c r="A16" s="8" t="s">
        <v>119</v>
      </c>
      <c r="B16" s="8" t="s">
        <v>120</v>
      </c>
      <c r="C16" s="8" t="s">
        <v>121</v>
      </c>
      <c r="D16" s="8" t="s">
        <v>122</v>
      </c>
      <c r="E16" s="8" t="s">
        <v>123</v>
      </c>
      <c r="F16" s="8" t="s">
        <v>37</v>
      </c>
      <c r="G16" s="8" t="s">
        <v>38</v>
      </c>
      <c r="H16" s="8" t="s">
        <v>124</v>
      </c>
      <c r="I16" s="8" t="s">
        <v>116</v>
      </c>
      <c r="J16" s="8" t="s">
        <v>41</v>
      </c>
      <c r="K16" s="8" t="s">
        <v>125</v>
      </c>
      <c r="L16" s="8" t="s">
        <v>118</v>
      </c>
      <c r="M16" s="9" t="n">
        <v>46287</v>
      </c>
      <c r="N16" s="9" t="n">
        <f aca="false">M16+30</f>
        <v>46317</v>
      </c>
    </row>
    <row r="18" customFormat="false" ht="15" hidden="false" customHeight="false" outlineLevel="0" collapsed="false">
      <c r="A18" s="10" t="s">
        <v>126</v>
      </c>
    </row>
  </sheetData>
  <conditionalFormatting sqref="L5:L16">
    <cfRule type="expression" priority="2" aboveAverage="0" equalAverage="0" bottom="0" percent="0" rank="0" text="" dxfId="0">
      <formula>L5="Certified"</formula>
    </cfRule>
    <cfRule type="expression" priority="3" aboveAverage="0" equalAverage="0" bottom="0" percent="0" rank="0" text="" dxfId="1">
      <formula>L5="In review"</formula>
    </cfRule>
    <cfRule type="expression" priority="4" aboveAverage="0" equalAverage="0" bottom="0" percent="0" rank="0" text="" dxfId="2">
      <formula>L5="Draft"</formula>
    </cfRule>
  </conditionalFormatting>
  <dataValidations count="1">
    <dataValidation allowBlank="false" errorStyle="stop" operator="between" showDropDown="false" showErrorMessage="false" showInputMessage="false" sqref="L5:L16" type="list">
      <formula1>"Certified,In review,Draft"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44"/>
    <col collapsed="false" customWidth="true" hidden="false" outlineLevel="0" max="4" min="4" style="0" width="38"/>
    <col collapsed="false" customWidth="true" hidden="false" outlineLevel="0" max="5" min="5" style="0" width="48"/>
  </cols>
  <sheetData>
    <row r="1" customFormat="false" ht="24" hidden="false" customHeight="true" outlineLevel="0" collapsed="false">
      <c r="A1" s="1" t="s">
        <v>127</v>
      </c>
    </row>
    <row r="2" customFormat="false" ht="15" hidden="false" customHeight="false" outlineLevel="0" collapsed="false">
      <c r="A2" s="2" t="s">
        <v>128</v>
      </c>
    </row>
    <row r="4" customFormat="false" ht="31.5" hidden="false" customHeight="true" outlineLevel="0" collapsed="false">
      <c r="A4" s="5" t="s">
        <v>19</v>
      </c>
      <c r="B4" s="5" t="s">
        <v>129</v>
      </c>
      <c r="C4" s="5" t="s">
        <v>130</v>
      </c>
      <c r="D4" s="5" t="s">
        <v>131</v>
      </c>
      <c r="E4" s="5" t="s">
        <v>132</v>
      </c>
    </row>
    <row r="5" customFormat="false" ht="33.75" hidden="false" customHeight="true" outlineLevel="0" collapsed="false">
      <c r="A5" s="6" t="s">
        <v>133</v>
      </c>
      <c r="B5" s="6" t="s">
        <v>56</v>
      </c>
      <c r="C5" s="6" t="s">
        <v>134</v>
      </c>
      <c r="D5" s="6" t="s">
        <v>135</v>
      </c>
      <c r="E5" s="6" t="s">
        <v>136</v>
      </c>
    </row>
    <row r="6" customFormat="false" ht="33.75" hidden="false" customHeight="true" outlineLevel="0" collapsed="false">
      <c r="A6" s="8" t="s">
        <v>133</v>
      </c>
      <c r="B6" s="8" t="s">
        <v>37</v>
      </c>
      <c r="C6" s="8" t="s">
        <v>137</v>
      </c>
      <c r="D6" s="8" t="s">
        <v>138</v>
      </c>
      <c r="E6" s="8" t="s">
        <v>139</v>
      </c>
    </row>
    <row r="7" customFormat="false" ht="33.75" hidden="false" customHeight="true" outlineLevel="0" collapsed="false">
      <c r="A7" s="6" t="s">
        <v>133</v>
      </c>
      <c r="B7" s="6" t="s">
        <v>140</v>
      </c>
      <c r="C7" s="6" t="s">
        <v>141</v>
      </c>
      <c r="D7" s="6" t="s">
        <v>142</v>
      </c>
      <c r="E7" s="6" t="s">
        <v>143</v>
      </c>
    </row>
    <row r="8" customFormat="false" ht="33.75" hidden="false" customHeight="true" outlineLevel="0" collapsed="false">
      <c r="A8" s="8" t="s">
        <v>144</v>
      </c>
      <c r="B8" s="8" t="s">
        <v>56</v>
      </c>
      <c r="C8" s="8" t="s">
        <v>65</v>
      </c>
      <c r="D8" s="8" t="s">
        <v>145</v>
      </c>
      <c r="E8" s="8" t="s">
        <v>136</v>
      </c>
    </row>
    <row r="9" customFormat="false" ht="33.75" hidden="false" customHeight="true" outlineLevel="0" collapsed="false">
      <c r="A9" s="6" t="s">
        <v>144</v>
      </c>
      <c r="B9" s="6" t="s">
        <v>146</v>
      </c>
      <c r="C9" s="6" t="s">
        <v>147</v>
      </c>
      <c r="D9" s="6" t="s">
        <v>148</v>
      </c>
      <c r="E9" s="6" t="s">
        <v>149</v>
      </c>
    </row>
    <row r="10" customFormat="false" ht="33.75" hidden="false" customHeight="true" outlineLevel="0" collapsed="false">
      <c r="A10" s="8" t="s">
        <v>144</v>
      </c>
      <c r="B10" s="8" t="s">
        <v>37</v>
      </c>
      <c r="C10" s="8" t="s">
        <v>150</v>
      </c>
      <c r="D10" s="8" t="s">
        <v>151</v>
      </c>
      <c r="E10" s="8" t="s">
        <v>152</v>
      </c>
    </row>
    <row r="11" customFormat="false" ht="33.75" hidden="false" customHeight="true" outlineLevel="0" collapsed="false">
      <c r="A11" s="6" t="s">
        <v>99</v>
      </c>
      <c r="B11" s="6" t="s">
        <v>153</v>
      </c>
      <c r="C11" s="6" t="s">
        <v>154</v>
      </c>
      <c r="D11" s="6" t="s">
        <v>155</v>
      </c>
      <c r="E11" s="6" t="s">
        <v>156</v>
      </c>
    </row>
    <row r="12" customFormat="false" ht="33.75" hidden="false" customHeight="true" outlineLevel="0" collapsed="false">
      <c r="A12" s="8" t="s">
        <v>99</v>
      </c>
      <c r="B12" s="8" t="s">
        <v>88</v>
      </c>
      <c r="C12" s="8" t="s">
        <v>102</v>
      </c>
      <c r="D12" s="8" t="s">
        <v>157</v>
      </c>
      <c r="E12" s="8" t="s">
        <v>158</v>
      </c>
    </row>
    <row r="13" customFormat="false" ht="33.75" hidden="false" customHeight="true" outlineLevel="0" collapsed="false">
      <c r="A13" s="6" t="s">
        <v>99</v>
      </c>
      <c r="B13" s="6" t="s">
        <v>37</v>
      </c>
      <c r="C13" s="6" t="s">
        <v>159</v>
      </c>
      <c r="D13" s="6" t="s">
        <v>160</v>
      </c>
      <c r="E13" s="6" t="s">
        <v>161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24" hidden="false" customHeight="true" outlineLevel="0" collapsed="false">
      <c r="A1" s="1" t="s">
        <v>162</v>
      </c>
    </row>
    <row r="2" customFormat="false" ht="15" hidden="false" customHeight="false" outlineLevel="0" collapsed="false">
      <c r="A2" s="2" t="s">
        <v>163</v>
      </c>
    </row>
    <row r="4" customFormat="false" ht="31.5" hidden="false" customHeight="true" outlineLevel="0" collapsed="false">
      <c r="A4" s="5" t="s">
        <v>164</v>
      </c>
      <c r="B4" s="5" t="s">
        <v>165</v>
      </c>
      <c r="C4" s="5" t="s">
        <v>166</v>
      </c>
    </row>
    <row r="5" customFormat="false" ht="15" hidden="false" customHeight="false" outlineLevel="0" collapsed="false">
      <c r="A5" s="11" t="s">
        <v>167</v>
      </c>
      <c r="B5" s="12" t="n">
        <v>50000</v>
      </c>
      <c r="C5" s="13" t="s">
        <v>168</v>
      </c>
    </row>
    <row r="6" customFormat="false" ht="15" hidden="false" customHeight="false" outlineLevel="0" collapsed="false">
      <c r="A6" s="11" t="s">
        <v>169</v>
      </c>
      <c r="B6" s="12" t="n">
        <v>26000</v>
      </c>
      <c r="C6" s="13" t="s">
        <v>170</v>
      </c>
    </row>
    <row r="7" customFormat="false" ht="15" hidden="false" customHeight="false" outlineLevel="0" collapsed="false">
      <c r="A7" s="11" t="s">
        <v>171</v>
      </c>
      <c r="B7" s="12" t="n">
        <v>4500</v>
      </c>
      <c r="C7" s="13" t="s">
        <v>172</v>
      </c>
    </row>
    <row r="8" customFormat="false" ht="15" hidden="false" customHeight="false" outlineLevel="0" collapsed="false">
      <c r="A8" s="11" t="s">
        <v>173</v>
      </c>
      <c r="B8" s="12" t="n">
        <v>5000</v>
      </c>
      <c r="C8" s="13" t="s">
        <v>174</v>
      </c>
    </row>
    <row r="10" customFormat="false" ht="15" hidden="false" customHeight="false" outlineLevel="0" collapsed="false">
      <c r="A10" s="14" t="s">
        <v>175</v>
      </c>
      <c r="B10" s="15" t="n">
        <f aca="false">B6+B7</f>
        <v>30500</v>
      </c>
      <c r="C10" s="2" t="s">
        <v>176</v>
      </c>
    </row>
    <row r="12" customFormat="false" ht="31.5" hidden="false" customHeight="true" outlineLevel="0" collapsed="false">
      <c r="A12" s="5" t="s">
        <v>177</v>
      </c>
      <c r="B12" s="5" t="s">
        <v>178</v>
      </c>
      <c r="C12" s="5" t="s">
        <v>179</v>
      </c>
    </row>
    <row r="13" customFormat="false" ht="15" hidden="false" customHeight="false" outlineLevel="0" collapsed="false">
      <c r="A13" s="11" t="s">
        <v>180</v>
      </c>
      <c r="B13" s="16" t="n">
        <f aca="false">IFERROR(B6/B5,0)</f>
        <v>0.52</v>
      </c>
      <c r="C13" s="17" t="s">
        <v>181</v>
      </c>
    </row>
    <row r="14" customFormat="false" ht="15" hidden="false" customHeight="false" outlineLevel="0" collapsed="false">
      <c r="A14" s="18" t="s">
        <v>182</v>
      </c>
      <c r="B14" s="19" t="n">
        <f aca="false">IFERROR(B10/B5,0)</f>
        <v>0.61</v>
      </c>
      <c r="C14" s="20" t="s">
        <v>183</v>
      </c>
    </row>
    <row r="15" customFormat="false" ht="15" hidden="false" customHeight="false" outlineLevel="0" collapsed="false">
      <c r="A15" s="11" t="s">
        <v>184</v>
      </c>
      <c r="B15" s="16" t="n">
        <f aca="false">IFERROR((B10+B8)/B5,0)</f>
        <v>0.71</v>
      </c>
      <c r="C15" s="17" t="s">
        <v>185</v>
      </c>
    </row>
    <row r="17" customFormat="false" ht="15" hidden="false" customHeight="true" outlineLevel="0" collapsed="false">
      <c r="A17" s="21" t="s">
        <v>186</v>
      </c>
      <c r="B17" s="21"/>
      <c r="C17" s="21"/>
    </row>
    <row r="18" customFormat="false" ht="15" hidden="false" customHeight="false" outlineLevel="0" collapsed="false">
      <c r="A18" s="21"/>
      <c r="B18" s="21"/>
      <c r="C18" s="21"/>
    </row>
    <row r="19" customFormat="false" ht="15" hidden="false" customHeight="false" outlineLevel="0" collapsed="false">
      <c r="A19" s="10" t="s">
        <v>187</v>
      </c>
    </row>
  </sheetData>
  <mergeCells count="1">
    <mergeCell ref="A17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3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3"/>
  </cols>
  <sheetData>
    <row r="1" customFormat="false" ht="24" hidden="false" customHeight="true" outlineLevel="0" collapsed="false">
      <c r="A1" s="1" t="s">
        <v>188</v>
      </c>
    </row>
    <row r="2" customFormat="false" ht="15" hidden="false" customHeight="false" outlineLevel="0" collapsed="false">
      <c r="A2" s="2" t="s">
        <v>189</v>
      </c>
    </row>
    <row r="4" customFormat="false" ht="31.5" hidden="false" customHeight="true" outlineLevel="0" collapsed="false">
      <c r="A4" s="5" t="s">
        <v>190</v>
      </c>
      <c r="B4" s="5" t="s">
        <v>23</v>
      </c>
      <c r="C4" s="5" t="s">
        <v>24</v>
      </c>
      <c r="D4" s="5" t="s">
        <v>191</v>
      </c>
      <c r="E4" s="5" t="s">
        <v>192</v>
      </c>
      <c r="F4" s="5" t="s">
        <v>193</v>
      </c>
      <c r="G4" s="5" t="s">
        <v>194</v>
      </c>
    </row>
    <row r="5" customFormat="false" ht="21.75" hidden="false" customHeight="true" outlineLevel="0" collapsed="false">
      <c r="A5" s="6" t="s">
        <v>195</v>
      </c>
      <c r="B5" s="22" t="s">
        <v>196</v>
      </c>
      <c r="C5" s="22" t="s">
        <v>197</v>
      </c>
      <c r="D5" s="22" t="s">
        <v>198</v>
      </c>
      <c r="E5" s="22" t="s">
        <v>198</v>
      </c>
      <c r="F5" s="22" t="s">
        <v>198</v>
      </c>
      <c r="G5" s="22" t="s">
        <v>199</v>
      </c>
    </row>
    <row r="6" customFormat="false" ht="21.75" hidden="false" customHeight="true" outlineLevel="0" collapsed="false">
      <c r="A6" s="8" t="s">
        <v>200</v>
      </c>
      <c r="B6" s="23" t="s">
        <v>198</v>
      </c>
      <c r="C6" s="23" t="s">
        <v>197</v>
      </c>
      <c r="D6" s="23" t="s">
        <v>196</v>
      </c>
      <c r="E6" s="23" t="s">
        <v>198</v>
      </c>
      <c r="F6" s="23" t="s">
        <v>199</v>
      </c>
      <c r="G6" s="23" t="s">
        <v>199</v>
      </c>
    </row>
    <row r="7" customFormat="false" ht="21.75" hidden="false" customHeight="true" outlineLevel="0" collapsed="false">
      <c r="A7" s="6" t="s">
        <v>201</v>
      </c>
      <c r="B7" s="22" t="s">
        <v>198</v>
      </c>
      <c r="C7" s="22" t="s">
        <v>199</v>
      </c>
      <c r="D7" s="22" t="s">
        <v>196</v>
      </c>
      <c r="E7" s="22" t="s">
        <v>197</v>
      </c>
      <c r="F7" s="22" t="s">
        <v>199</v>
      </c>
      <c r="G7" s="22" t="s">
        <v>199</v>
      </c>
    </row>
    <row r="8" customFormat="false" ht="21.75" hidden="false" customHeight="true" outlineLevel="0" collapsed="false">
      <c r="A8" s="8" t="s">
        <v>202</v>
      </c>
      <c r="B8" s="23" t="s">
        <v>196</v>
      </c>
      <c r="C8" s="23" t="s">
        <v>197</v>
      </c>
      <c r="D8" s="23" t="s">
        <v>199</v>
      </c>
      <c r="E8" s="23" t="s">
        <v>199</v>
      </c>
      <c r="F8" s="23" t="s">
        <v>198</v>
      </c>
      <c r="G8" s="23" t="s">
        <v>199</v>
      </c>
    </row>
    <row r="9" customFormat="false" ht="21.75" hidden="false" customHeight="true" outlineLevel="0" collapsed="false">
      <c r="A9" s="6" t="s">
        <v>203</v>
      </c>
      <c r="B9" s="22" t="s">
        <v>198</v>
      </c>
      <c r="C9" s="22" t="s">
        <v>198</v>
      </c>
      <c r="D9" s="22" t="s">
        <v>199</v>
      </c>
      <c r="E9" s="22" t="s">
        <v>199</v>
      </c>
      <c r="F9" s="22" t="s">
        <v>197</v>
      </c>
      <c r="G9" s="22" t="s">
        <v>199</v>
      </c>
    </row>
    <row r="10" customFormat="false" ht="21.75" hidden="false" customHeight="true" outlineLevel="0" collapsed="false">
      <c r="A10" s="8" t="s">
        <v>204</v>
      </c>
      <c r="B10" s="23" t="s">
        <v>197</v>
      </c>
      <c r="C10" s="23" t="s">
        <v>197</v>
      </c>
      <c r="D10" s="23" t="s">
        <v>196</v>
      </c>
      <c r="E10" s="23" t="s">
        <v>198</v>
      </c>
      <c r="F10" s="23" t="s">
        <v>198</v>
      </c>
      <c r="G10" s="23" t="s">
        <v>199</v>
      </c>
    </row>
    <row r="11" customFormat="false" ht="21.75" hidden="false" customHeight="true" outlineLevel="0" collapsed="false">
      <c r="A11" s="6" t="s">
        <v>205</v>
      </c>
      <c r="B11" s="22" t="s">
        <v>199</v>
      </c>
      <c r="C11" s="22" t="s">
        <v>198</v>
      </c>
      <c r="D11" s="22" t="s">
        <v>198</v>
      </c>
      <c r="E11" s="22" t="s">
        <v>199</v>
      </c>
      <c r="F11" s="22" t="s">
        <v>198</v>
      </c>
      <c r="G11" s="22" t="s">
        <v>197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40"/>
    <col collapsed="false" customWidth="true" hidden="false" outlineLevel="0" max="4" min="4" style="0" width="3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2"/>
  </cols>
  <sheetData>
    <row r="1" customFormat="false" ht="24" hidden="false" customHeight="true" outlineLevel="0" collapsed="false">
      <c r="A1" s="1" t="s">
        <v>206</v>
      </c>
    </row>
    <row r="2" customFormat="false" ht="15" hidden="false" customHeight="false" outlineLevel="0" collapsed="false">
      <c r="A2" s="2" t="s">
        <v>207</v>
      </c>
    </row>
    <row r="4" customFormat="false" ht="31.5" hidden="false" customHeight="true" outlineLevel="0" collapsed="false">
      <c r="A4" s="5" t="s">
        <v>208</v>
      </c>
      <c r="B4" s="5" t="s">
        <v>19</v>
      </c>
      <c r="C4" s="5" t="s">
        <v>209</v>
      </c>
      <c r="D4" s="5" t="s">
        <v>210</v>
      </c>
      <c r="E4" s="5" t="s">
        <v>211</v>
      </c>
      <c r="F4" s="5" t="s">
        <v>212</v>
      </c>
      <c r="G4" s="5" t="s">
        <v>213</v>
      </c>
      <c r="H4" s="5" t="s">
        <v>214</v>
      </c>
    </row>
    <row r="5" customFormat="false" ht="33.75" hidden="false" customHeight="true" outlineLevel="0" collapsed="false">
      <c r="A5" s="7" t="n">
        <v>46176</v>
      </c>
      <c r="B5" s="6" t="s">
        <v>133</v>
      </c>
      <c r="C5" s="6" t="s">
        <v>215</v>
      </c>
      <c r="D5" s="6" t="s">
        <v>216</v>
      </c>
      <c r="E5" s="6" t="s">
        <v>217</v>
      </c>
      <c r="F5" s="6" t="s">
        <v>218</v>
      </c>
      <c r="G5" s="6" t="s">
        <v>191</v>
      </c>
      <c r="H5" s="7" t="n">
        <v>46204</v>
      </c>
    </row>
    <row r="6" customFormat="false" ht="33.75" hidden="false" customHeight="true" outlineLevel="0" collapsed="false">
      <c r="A6" s="9" t="n">
        <v>46211</v>
      </c>
      <c r="B6" s="8" t="s">
        <v>144</v>
      </c>
      <c r="C6" s="8" t="s">
        <v>219</v>
      </c>
      <c r="D6" s="8" t="s">
        <v>220</v>
      </c>
      <c r="E6" s="8" t="s">
        <v>37</v>
      </c>
      <c r="F6" s="8" t="s">
        <v>218</v>
      </c>
      <c r="G6" s="8" t="s">
        <v>191</v>
      </c>
      <c r="H6" s="9" t="n">
        <v>46235</v>
      </c>
    </row>
    <row r="7" customFormat="false" ht="33.75" hidden="false" customHeight="true" outlineLevel="0" collapsed="false">
      <c r="A7" s="7" t="n">
        <v>46246</v>
      </c>
      <c r="B7" s="6" t="s">
        <v>74</v>
      </c>
      <c r="C7" s="6" t="s">
        <v>221</v>
      </c>
      <c r="D7" s="6" t="s">
        <v>222</v>
      </c>
      <c r="E7" s="6" t="s">
        <v>78</v>
      </c>
      <c r="F7" s="6" t="s">
        <v>72</v>
      </c>
      <c r="G7" s="6" t="s">
        <v>42</v>
      </c>
      <c r="H7" s="7"/>
    </row>
    <row r="8" customFormat="false" ht="33.75" hidden="false" customHeight="true" outlineLevel="0" collapsed="false">
      <c r="A8" s="9" t="n">
        <v>46267</v>
      </c>
      <c r="B8" s="8" t="s">
        <v>99</v>
      </c>
      <c r="C8" s="8" t="s">
        <v>223</v>
      </c>
      <c r="D8" s="8" t="s">
        <v>224</v>
      </c>
      <c r="E8" s="8" t="s">
        <v>153</v>
      </c>
      <c r="F8" s="8" t="s">
        <v>225</v>
      </c>
      <c r="G8" s="8" t="s">
        <v>226</v>
      </c>
      <c r="H8" s="9"/>
    </row>
    <row r="10" customFormat="false" ht="15" hidden="false" customHeight="false" outlineLevel="0" collapsed="false">
      <c r="A10" s="10" t="s">
        <v>227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</cols>
  <sheetData>
    <row r="1" customFormat="false" ht="24" hidden="false" customHeight="true" outlineLevel="0" collapsed="false">
      <c r="A1" s="1" t="s">
        <v>228</v>
      </c>
    </row>
    <row r="2" customFormat="false" ht="15" hidden="false" customHeight="false" outlineLevel="0" collapsed="false">
      <c r="A2" s="2" t="s">
        <v>229</v>
      </c>
    </row>
    <row r="4" customFormat="false" ht="31.5" hidden="false" customHeight="true" outlineLevel="0" collapsed="false">
      <c r="A4" s="5" t="s">
        <v>230</v>
      </c>
      <c r="B4" s="5" t="s">
        <v>165</v>
      </c>
    </row>
    <row r="5" customFormat="false" ht="15" hidden="false" customHeight="false" outlineLevel="0" collapsed="false">
      <c r="A5" s="11" t="s">
        <v>231</v>
      </c>
      <c r="B5" s="24" t="n">
        <f aca="false">COUNTA('Metric Catalog'!A5:A16)</f>
        <v>12</v>
      </c>
    </row>
    <row r="6" customFormat="false" ht="15" hidden="false" customHeight="false" outlineLevel="0" collapsed="false">
      <c r="A6" s="11" t="s">
        <v>43</v>
      </c>
      <c r="B6" s="24" t="n">
        <f aca="false">COUNTIF('Metric Catalog'!L5:L16,"Certified")</f>
        <v>7</v>
      </c>
    </row>
    <row r="7" customFormat="false" ht="15" hidden="false" customHeight="false" outlineLevel="0" collapsed="false">
      <c r="A7" s="11" t="s">
        <v>72</v>
      </c>
      <c r="B7" s="24" t="n">
        <f aca="false">COUNTIF('Metric Catalog'!L5:L16,"In review")</f>
        <v>3</v>
      </c>
    </row>
    <row r="8" customFormat="false" ht="15" hidden="false" customHeight="false" outlineLevel="0" collapsed="false">
      <c r="A8" s="11" t="s">
        <v>118</v>
      </c>
      <c r="B8" s="24" t="n">
        <f aca="false">COUNTIF('Metric Catalog'!L5:L16,"Draft")</f>
        <v>2</v>
      </c>
    </row>
    <row r="9" customFormat="false" ht="15" hidden="false" customHeight="false" outlineLevel="0" collapsed="false">
      <c r="A9" s="11" t="s">
        <v>232</v>
      </c>
      <c r="B9" s="25" t="n">
        <f aca="false">IFERROR(B6/B5,0)</f>
        <v>0.583333333333333</v>
      </c>
    </row>
    <row r="10" customFormat="false" ht="15" hidden="false" customHeight="false" outlineLevel="0" collapsed="false">
      <c r="A10" s="11" t="s">
        <v>233</v>
      </c>
      <c r="B10" s="24" t="n">
        <f aca="false">COUNTIF('Metric Catalog'!F5:F16,"?*")</f>
        <v>12</v>
      </c>
    </row>
    <row r="11" customFormat="false" ht="15" hidden="false" customHeight="false" outlineLevel="0" collapsed="false">
      <c r="A11" s="11" t="s">
        <v>234</v>
      </c>
      <c r="B11" s="24" t="n">
        <f aca="false">COUNTIF('Metric Catalog'!K5:K16,"&lt;&gt;—")</f>
        <v>7</v>
      </c>
    </row>
    <row r="12" customFormat="false" ht="15" hidden="false" customHeight="false" outlineLevel="0" collapsed="false">
      <c r="A12" s="11" t="s">
        <v>235</v>
      </c>
      <c r="B12" s="26" t="n">
        <f aca="false">MIN('Metric Catalog'!N5:N16)</f>
        <v>46303</v>
      </c>
    </row>
    <row r="14" customFormat="false" ht="15" hidden="false" customHeight="false" outlineLevel="0" collapsed="false">
      <c r="A14" s="10" t="s">
        <v>236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0"/>
  </cols>
  <sheetData>
    <row r="1" customFormat="false" ht="24" hidden="false" customHeight="true" outlineLevel="0" collapsed="false">
      <c r="A1" s="1" t="s">
        <v>237</v>
      </c>
    </row>
    <row r="2" customFormat="false" ht="15" hidden="false" customHeight="false" outlineLevel="0" collapsed="false">
      <c r="A2" s="2" t="s">
        <v>238</v>
      </c>
    </row>
    <row r="4" customFormat="false" ht="31.5" hidden="false" customHeight="true" outlineLevel="0" collapsed="false">
      <c r="A4" s="5" t="s">
        <v>239</v>
      </c>
      <c r="B4" s="5" t="s">
        <v>240</v>
      </c>
    </row>
    <row r="5" customFormat="false" ht="27.75" hidden="false" customHeight="true" outlineLevel="0" collapsed="false">
      <c r="A5" s="6" t="s">
        <v>241</v>
      </c>
      <c r="B5" s="6" t="s">
        <v>242</v>
      </c>
    </row>
    <row r="6" customFormat="false" ht="27.75" hidden="false" customHeight="true" outlineLevel="0" collapsed="false">
      <c r="A6" s="8" t="s">
        <v>167</v>
      </c>
      <c r="B6" s="8" t="s">
        <v>243</v>
      </c>
    </row>
    <row r="7" customFormat="false" ht="27.75" hidden="false" customHeight="true" outlineLevel="0" collapsed="false">
      <c r="A7" s="6" t="s">
        <v>244</v>
      </c>
      <c r="B7" s="6" t="s">
        <v>245</v>
      </c>
    </row>
    <row r="8" customFormat="false" ht="27.75" hidden="false" customHeight="true" outlineLevel="0" collapsed="false">
      <c r="A8" s="8" t="s">
        <v>175</v>
      </c>
      <c r="B8" s="8" t="s">
        <v>246</v>
      </c>
    </row>
    <row r="9" customFormat="false" ht="27.75" hidden="false" customHeight="true" outlineLevel="0" collapsed="false">
      <c r="A9" s="6" t="s">
        <v>173</v>
      </c>
      <c r="B9" s="6" t="s">
        <v>247</v>
      </c>
    </row>
    <row r="10" customFormat="false" ht="27.75" hidden="false" customHeight="true" outlineLevel="0" collapsed="false">
      <c r="A10" s="8" t="s">
        <v>248</v>
      </c>
      <c r="B10" s="8" t="s">
        <v>249</v>
      </c>
    </row>
    <row r="11" customFormat="false" ht="27.75" hidden="false" customHeight="true" outlineLevel="0" collapsed="false">
      <c r="A11" s="6" t="s">
        <v>250</v>
      </c>
      <c r="B11" s="6" t="s">
        <v>251</v>
      </c>
    </row>
    <row r="12" customFormat="false" ht="27.75" hidden="false" customHeight="true" outlineLevel="0" collapsed="false">
      <c r="A12" s="8" t="s">
        <v>252</v>
      </c>
      <c r="B12" s="8" t="s">
        <v>253</v>
      </c>
    </row>
    <row r="13" customFormat="false" ht="27.75" hidden="false" customHeight="true" outlineLevel="0" collapsed="false">
      <c r="A13" s="6" t="s">
        <v>254</v>
      </c>
      <c r="B13" s="6" t="s">
        <v>255</v>
      </c>
    </row>
    <row r="14" customFormat="false" ht="27.75" hidden="false" customHeight="true" outlineLevel="0" collapsed="false">
      <c r="A14" s="8" t="s">
        <v>256</v>
      </c>
      <c r="B14" s="8" t="s">
        <v>257</v>
      </c>
    </row>
    <row r="15" customFormat="false" ht="27.75" hidden="false" customHeight="true" outlineLevel="0" collapsed="false">
      <c r="A15" s="6" t="s">
        <v>258</v>
      </c>
      <c r="B15" s="6" t="s">
        <v>259</v>
      </c>
    </row>
    <row r="16" customFormat="false" ht="27.75" hidden="false" customHeight="true" outlineLevel="0" collapsed="false">
      <c r="A16" s="8" t="s">
        <v>23</v>
      </c>
      <c r="B16" s="8" t="s">
        <v>260</v>
      </c>
    </row>
    <row r="17" customFormat="false" ht="27.75" hidden="false" customHeight="true" outlineLevel="0" collapsed="false">
      <c r="A17" s="6" t="s">
        <v>24</v>
      </c>
      <c r="B17" s="6" t="s">
        <v>261</v>
      </c>
    </row>
    <row r="18" customFormat="false" ht="27.75" hidden="false" customHeight="true" outlineLevel="0" collapsed="false">
      <c r="A18" s="8" t="s">
        <v>262</v>
      </c>
      <c r="B18" s="8" t="s">
        <v>263</v>
      </c>
    </row>
    <row r="19" customFormat="false" ht="27.75" hidden="false" customHeight="true" outlineLevel="0" collapsed="false">
      <c r="A19" s="6" t="s">
        <v>264</v>
      </c>
      <c r="B19" s="6" t="s">
        <v>265</v>
      </c>
    </row>
    <row r="20" customFormat="false" ht="27.75" hidden="false" customHeight="true" outlineLevel="0" collapsed="false">
      <c r="A20" s="8" t="s">
        <v>266</v>
      </c>
      <c r="B20" s="8" t="s">
        <v>267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2026-09-25T22:46:18Z</dcterms:created>
  <dc:creator>openpyxl</dc:creator>
  <dc:description/>
  <dc:language>en-US</dc:language>
  <cp:lastModifiedBy/>
  <dcterms:modified xsi:type="dcterms:W3CDTF">2026-09-25T22:46:19Z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